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FC05E441-4A57-46E1-BC12-310523958458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EAEPED_OG!$B$1:$H$167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10" i="1"/>
  <c r="H111" i="1"/>
  <c r="H112" i="1"/>
  <c r="H113" i="1"/>
  <c r="H97" i="1"/>
  <c r="H98" i="1"/>
  <c r="H99" i="1"/>
  <c r="H101" i="1"/>
  <c r="H102" i="1"/>
  <c r="H103" i="1"/>
  <c r="H95" i="1"/>
  <c r="H91" i="1"/>
  <c r="H92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7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H108" i="1" s="1"/>
  <c r="E109" i="1"/>
  <c r="H109" i="1" s="1"/>
  <c r="E110" i="1"/>
  <c r="E111" i="1"/>
  <c r="E112" i="1"/>
  <c r="E113" i="1"/>
  <c r="E105" i="1"/>
  <c r="H105" i="1" s="1"/>
  <c r="E96" i="1"/>
  <c r="H96" i="1" s="1"/>
  <c r="E97" i="1"/>
  <c r="E98" i="1"/>
  <c r="E99" i="1"/>
  <c r="E100" i="1"/>
  <c r="H100" i="1" s="1"/>
  <c r="E101" i="1"/>
  <c r="E102" i="1"/>
  <c r="E103" i="1"/>
  <c r="E95" i="1"/>
  <c r="E88" i="1"/>
  <c r="H88" i="1" s="1"/>
  <c r="E89" i="1"/>
  <c r="H89" i="1" s="1"/>
  <c r="E90" i="1"/>
  <c r="H90" i="1" s="1"/>
  <c r="E91" i="1"/>
  <c r="E92" i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D85" i="1" l="1"/>
  <c r="F85" i="1"/>
  <c r="F160" i="1" s="1"/>
  <c r="G85" i="1"/>
  <c r="H85" i="1"/>
  <c r="D10" i="1"/>
  <c r="G10" i="1"/>
  <c r="C10" i="1"/>
  <c r="C160" i="1" s="1"/>
  <c r="H10" i="1"/>
  <c r="E85" i="1"/>
  <c r="E10" i="1"/>
  <c r="D160" i="1" l="1"/>
  <c r="G160" i="1"/>
  <c r="H160" i="1"/>
  <c r="E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<sst xmlns="http://schemas.openxmlformats.org/spreadsheetml/2006/main" count="169" uniqueCount="96">
  <si>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</si>
  <si>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</si>
  <si>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</si>
  <si>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</si>
  <si>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</si>
  <si>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</si>
  <si>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</si>
  <si>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</si>
  <si>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</si>
  <si>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</si>
  <si>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</si>
  <si>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</si>
  <si>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</si>
  <si>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</si>
  <si>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</si>
  <si>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</si>
  <si>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</si>
  <si>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</si>
  <si>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</si>
  <si>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</si>
  <si>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</si>
  <si>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</si>
  <si>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</si>
  <si>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</si>
  <si>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</si>
  <si>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</si>
  <si>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</si>
  <si>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</si>
  <si>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</si>
  <si>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</si>
  <si>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</si>
  <si>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</si>
  <si>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</si>
  <si>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</si>
  <si>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</si>
  <si>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</si>
  <si>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</si>
  <si>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</si>
  <si>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</si>
  <si>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</si>
  <si>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</si>
  <si>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</si>
  <si>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</si>
  <si>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</si>
  <si>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</si>
  <si>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</si>
  <si>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</si>
  <si>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</si>
  <si>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</si>
  <si>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</si>
  <si>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</si>
  <si>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</si>
  <si>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</si>
  <si>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</si>
  <si>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</si>
  <si>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</si>
  <si>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</si>
  <si>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</si>
  <si>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</si>
  <si>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</si>
  <si>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</si>
  <si>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</si>
  <si>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</si>
  <si>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</si>
  <si>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</si>
  <si>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</si>
  <si>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</si>
  <si>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</si>
  <si>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</si>
  <si>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</si>
  <si>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</si>
  <si>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</si>
  <si>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</si>
  <si>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</si>
  <si>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</si>
  <si>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</si>
  <si>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</si>
  <si>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</si>
  <si>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</si>
  <si>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</si>
  <si>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</si>
  <si>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</si>
  <si>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</si>
  <si>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</si>
  <si>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</si>
  <si>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</si>
  <si>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</si>
  <si>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</si>
  <si>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Nombre del Ente Público (a) INSTITUTO DE APOYO AL DESARROLLO TECNOLÓGICO</t>
  </si>
  <si>
    <t>Del 01 de enero al 31 de diciembre de 2024 (b)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</si>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</sst>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[$-101080A]#,##0.00;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7.25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3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0" zoomScale="90" zoomScaleNormal="90" workbookViewId="0">
      <selection activeCell="H167" sqref="B1:H167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554687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42" t="s">
        <v>88</v>
      </c>
      <c r="C2" s="43"/>
      <c r="D2" s="43"/>
      <c r="E2" s="43"/>
      <c r="F2" s="43"/>
      <c r="G2" s="43"/>
      <c r="H2" s="44"/>
    </row>
    <row r="3" spans="2:9" x14ac:dyDescent="0.25">
      <c r="B3" s="45" t="s">
        <v>1</v>
      </c>
      <c r="C3" s="46"/>
      <c r="D3" s="46"/>
      <c r="E3" s="46"/>
      <c r="F3" s="46"/>
      <c r="G3" s="46"/>
      <c r="H3" s="47"/>
    </row>
    <row r="4" spans="2:9" x14ac:dyDescent="0.25">
      <c r="B4" s="45" t="s">
        <v>2</v>
      </c>
      <c r="C4" s="46"/>
      <c r="D4" s="46"/>
      <c r="E4" s="46"/>
      <c r="F4" s="46"/>
      <c r="G4" s="46"/>
      <c r="H4" s="47"/>
    </row>
    <row r="5" spans="2:9" x14ac:dyDescent="0.25">
      <c r="B5" s="48" t="s">
        <v>89</v>
      </c>
      <c r="C5" s="49"/>
      <c r="D5" s="49"/>
      <c r="E5" s="49"/>
      <c r="F5" s="49"/>
      <c r="G5" s="49"/>
      <c r="H5" s="50"/>
    </row>
    <row r="6" spans="2:9" ht="15.75" customHeight="1" thickBot="1" x14ac:dyDescent="0.3">
      <c r="B6" s="51" t="s">
        <v>3</v>
      </c>
      <c r="C6" s="52"/>
      <c r="D6" s="52"/>
      <c r="E6" s="52"/>
      <c r="F6" s="52"/>
      <c r="G6" s="52"/>
      <c r="H6" s="53"/>
    </row>
    <row r="7" spans="2:9" ht="24.75" customHeight="1" thickBot="1" x14ac:dyDescent="0.3">
      <c r="B7" s="35" t="s">
        <v>4</v>
      </c>
      <c r="C7" s="37" t="s">
        <v>5</v>
      </c>
      <c r="D7" s="38"/>
      <c r="E7" s="38"/>
      <c r="F7" s="38"/>
      <c r="G7" s="39"/>
      <c r="H7" s="40" t="s">
        <v>6</v>
      </c>
    </row>
    <row r="8" spans="2:9" ht="24.6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1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114033879.81</v>
      </c>
      <c r="D10" s="8">
        <f>SUM(D12,D20,D30,D40,D50,D60,D64,D73,D77)</f>
        <v>42007681.190000005</v>
      </c>
      <c r="E10" s="24">
        <f t="shared" ref="E10:H10" si="0">SUM(E12,E20,E30,E40,E50,E60,E64,E73,E77)</f>
        <v>156041561</v>
      </c>
      <c r="F10" s="8">
        <f t="shared" si="0"/>
        <v>147491866.74000001</v>
      </c>
      <c r="G10" s="8">
        <f t="shared" si="0"/>
        <v>147491168.41999999</v>
      </c>
      <c r="H10" s="24">
        <f t="shared" si="0"/>
        <v>8549694.260000011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84449367.000000015</v>
      </c>
      <c r="D12" s="7">
        <f>SUM(D13:D19)</f>
        <v>38698791.609999999</v>
      </c>
      <c r="E12" s="25">
        <f t="shared" ref="E12:H12" si="1">SUM(E13:E19)</f>
        <v>123148158.61000001</v>
      </c>
      <c r="F12" s="7">
        <f t="shared" si="1"/>
        <v>118792787.91999999</v>
      </c>
      <c r="G12" s="7">
        <f t="shared" si="1"/>
        <v>118792787.91999999</v>
      </c>
      <c r="H12" s="25">
        <f t="shared" si="1"/>
        <v>4355370.6900000116</v>
      </c>
    </row>
    <row r="13" spans="2:9" ht="22.8" x14ac:dyDescent="0.25">
      <c r="B13" s="10" t="s">
        <v>14</v>
      </c>
      <c r="C13" s="22">
        <v>63436687.880000003</v>
      </c>
      <c r="D13" s="22">
        <v>-45250435.740000002</v>
      </c>
      <c r="E13" s="26">
        <f>SUM(C13:D13)</f>
        <v>18186252.140000001</v>
      </c>
      <c r="F13" s="23">
        <v>16074767.35</v>
      </c>
      <c r="G13" s="23">
        <v>16074767.35</v>
      </c>
      <c r="H13" s="30">
        <f>SUM(E13-F13)</f>
        <v>2111484.790000001</v>
      </c>
    </row>
    <row r="14" spans="2:9" ht="23.1" customHeight="1" x14ac:dyDescent="0.25">
      <c r="B14" s="10" t="s">
        <v>15</v>
      </c>
      <c r="C14" s="22">
        <v>0</v>
      </c>
      <c r="D14" s="22">
        <v>75652602.120000005</v>
      </c>
      <c r="E14" s="26">
        <f t="shared" ref="E14:E79" si="2">SUM(C14:D14)</f>
        <v>75652602.120000005</v>
      </c>
      <c r="F14" s="23">
        <v>75630162.879999995</v>
      </c>
      <c r="G14" s="23">
        <v>75630162.879999995</v>
      </c>
      <c r="H14" s="30">
        <f t="shared" ref="H14:H79" si="3">SUM(E14-F14)</f>
        <v>22439.240000009537</v>
      </c>
    </row>
    <row r="15" spans="2:9" x14ac:dyDescent="0.25">
      <c r="B15" s="10" t="s">
        <v>16</v>
      </c>
      <c r="C15" s="22">
        <v>17244282.440000001</v>
      </c>
      <c r="D15" s="22">
        <v>1007478.91</v>
      </c>
      <c r="E15" s="26">
        <f t="shared" si="2"/>
        <v>18251761.350000001</v>
      </c>
      <c r="F15" s="23">
        <v>17181313.91</v>
      </c>
      <c r="G15" s="23">
        <v>17181313.91</v>
      </c>
      <c r="H15" s="30">
        <f t="shared" si="3"/>
        <v>1070447.4400000013</v>
      </c>
    </row>
    <row r="16" spans="2:9" x14ac:dyDescent="0.25">
      <c r="B16" s="10" t="s">
        <v>17</v>
      </c>
      <c r="C16" s="22">
        <v>3512630.67</v>
      </c>
      <c r="D16" s="22">
        <v>-626473.18999999994</v>
      </c>
      <c r="E16" s="26">
        <f t="shared" si="2"/>
        <v>2886157.48</v>
      </c>
      <c r="F16" s="23">
        <v>2232142.71</v>
      </c>
      <c r="G16" s="23">
        <v>2232142.71</v>
      </c>
      <c r="H16" s="30">
        <f t="shared" si="3"/>
        <v>654014.77</v>
      </c>
    </row>
    <row r="17" spans="2:8" x14ac:dyDescent="0.25">
      <c r="B17" s="10" t="s">
        <v>18</v>
      </c>
      <c r="C17" s="22">
        <v>51984</v>
      </c>
      <c r="D17" s="22">
        <v>2217521.7799999998</v>
      </c>
      <c r="E17" s="26">
        <f t="shared" si="2"/>
        <v>2269505.7799999998</v>
      </c>
      <c r="F17" s="23">
        <v>2199429.5</v>
      </c>
      <c r="G17" s="23">
        <v>2199429.5</v>
      </c>
      <c r="H17" s="30">
        <f t="shared" si="3"/>
        <v>70076.279999999795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203782.01</v>
      </c>
      <c r="D19" s="22">
        <v>5698097.7300000004</v>
      </c>
      <c r="E19" s="26">
        <f t="shared" si="2"/>
        <v>5901879.7400000002</v>
      </c>
      <c r="F19" s="23">
        <v>5474971.5700000003</v>
      </c>
      <c r="G19" s="23">
        <v>5474971.5700000003</v>
      </c>
      <c r="H19" s="30">
        <f t="shared" si="3"/>
        <v>426908.16999999993</v>
      </c>
    </row>
    <row r="20" spans="2:8" s="9" customFormat="1" ht="24" x14ac:dyDescent="0.25">
      <c r="B20" s="12" t="s">
        <v>21</v>
      </c>
      <c r="C20" s="7">
        <f>SUM(C21:C29)</f>
        <v>8146108.7999999998</v>
      </c>
      <c r="D20" s="7">
        <f t="shared" ref="D20:H20" si="4">SUM(D21:D29)</f>
        <v>-2334166.69</v>
      </c>
      <c r="E20" s="25">
        <f t="shared" si="4"/>
        <v>5811942.1099999994</v>
      </c>
      <c r="F20" s="7">
        <f t="shared" si="4"/>
        <v>5627433.7300000004</v>
      </c>
      <c r="G20" s="7">
        <f t="shared" si="4"/>
        <v>5627433.7300000004</v>
      </c>
      <c r="H20" s="25">
        <f t="shared" si="4"/>
        <v>184508.37999999977</v>
      </c>
    </row>
    <row r="21" spans="2:8" ht="22.8" x14ac:dyDescent="0.25">
      <c r="B21" s="10" t="s">
        <v>22</v>
      </c>
      <c r="C21" s="22">
        <v>8000000</v>
      </c>
      <c r="D21" s="22">
        <v>-5197259.49</v>
      </c>
      <c r="E21" s="26">
        <f t="shared" si="2"/>
        <v>2802740.51</v>
      </c>
      <c r="F21" s="23">
        <v>2579252.6</v>
      </c>
      <c r="G21" s="23">
        <v>2579252.6</v>
      </c>
      <c r="H21" s="30">
        <f t="shared" si="3"/>
        <v>223487.90999999968</v>
      </c>
    </row>
    <row r="22" spans="2:8" x14ac:dyDescent="0.25">
      <c r="B22" s="10" t="s">
        <v>23</v>
      </c>
      <c r="C22" s="22">
        <v>0</v>
      </c>
      <c r="D22" s="22">
        <v>396952.95</v>
      </c>
      <c r="E22" s="26">
        <f t="shared" si="2"/>
        <v>396952.95</v>
      </c>
      <c r="F22" s="23">
        <v>396962.05</v>
      </c>
      <c r="G22" s="23">
        <v>396962.05</v>
      </c>
      <c r="H22" s="30">
        <f t="shared" si="3"/>
        <v>-9.0999999999767169</v>
      </c>
    </row>
    <row r="23" spans="2:8" ht="22.8" x14ac:dyDescent="0.25">
      <c r="B23" s="10" t="s">
        <v>24</v>
      </c>
      <c r="C23" s="22">
        <v>0</v>
      </c>
      <c r="D23" s="22">
        <v>5461.09</v>
      </c>
      <c r="E23" s="26">
        <f t="shared" si="2"/>
        <v>5461.09</v>
      </c>
      <c r="F23" s="23">
        <v>5461.09</v>
      </c>
      <c r="G23" s="23">
        <v>5461.09</v>
      </c>
      <c r="H23" s="30">
        <f t="shared" si="3"/>
        <v>0</v>
      </c>
    </row>
    <row r="24" spans="2:8" ht="22.8" x14ac:dyDescent="0.25">
      <c r="B24" s="10" t="s">
        <v>25</v>
      </c>
      <c r="C24" s="22">
        <v>59492.800000000003</v>
      </c>
      <c r="D24" s="22">
        <v>1026856.53</v>
      </c>
      <c r="E24" s="26">
        <f t="shared" si="2"/>
        <v>1086349.33</v>
      </c>
      <c r="F24" s="23">
        <v>1103202.18</v>
      </c>
      <c r="G24" s="23">
        <v>1103202.18</v>
      </c>
      <c r="H24" s="30">
        <f t="shared" si="3"/>
        <v>-16852.84999999986</v>
      </c>
    </row>
    <row r="25" spans="2:8" ht="23.4" customHeight="1" x14ac:dyDescent="0.25">
      <c r="B25" s="10" t="s">
        <v>26</v>
      </c>
      <c r="C25" s="22">
        <v>0</v>
      </c>
      <c r="D25" s="22">
        <v>4823.93</v>
      </c>
      <c r="E25" s="26">
        <f t="shared" si="2"/>
        <v>4823.93</v>
      </c>
      <c r="F25" s="23">
        <v>4823.93</v>
      </c>
      <c r="G25" s="23">
        <v>4823.93</v>
      </c>
      <c r="H25" s="30">
        <f t="shared" si="3"/>
        <v>0</v>
      </c>
    </row>
    <row r="26" spans="2:8" x14ac:dyDescent="0.25">
      <c r="B26" s="10" t="s">
        <v>27</v>
      </c>
      <c r="C26" s="22">
        <v>0</v>
      </c>
      <c r="D26" s="22">
        <v>749191.08</v>
      </c>
      <c r="E26" s="26">
        <f t="shared" si="2"/>
        <v>749191.08</v>
      </c>
      <c r="F26" s="23">
        <v>749191.13</v>
      </c>
      <c r="G26" s="23">
        <v>749191.13</v>
      </c>
      <c r="H26" s="30">
        <f t="shared" si="3"/>
        <v>-5.0000000046566129E-2</v>
      </c>
    </row>
    <row r="27" spans="2:8" ht="22.8" x14ac:dyDescent="0.25">
      <c r="B27" s="10" t="s">
        <v>28</v>
      </c>
      <c r="C27" s="22">
        <v>0</v>
      </c>
      <c r="D27" s="22">
        <v>77304.38</v>
      </c>
      <c r="E27" s="26">
        <f t="shared" si="2"/>
        <v>77304.38</v>
      </c>
      <c r="F27" s="23">
        <v>77304.62</v>
      </c>
      <c r="G27" s="23">
        <v>77304.62</v>
      </c>
      <c r="H27" s="30">
        <f t="shared" si="3"/>
        <v>-0.23999999999068677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5">
      <c r="B29" s="10" t="s">
        <v>30</v>
      </c>
      <c r="C29" s="22">
        <v>86616</v>
      </c>
      <c r="D29" s="22">
        <v>602502.84</v>
      </c>
      <c r="E29" s="26">
        <f t="shared" si="2"/>
        <v>689118.84</v>
      </c>
      <c r="F29" s="23">
        <v>711236.13</v>
      </c>
      <c r="G29" s="23">
        <v>711236.13</v>
      </c>
      <c r="H29" s="30">
        <f t="shared" si="3"/>
        <v>-22117.290000000037</v>
      </c>
    </row>
    <row r="30" spans="2:8" s="9" customFormat="1" ht="24" x14ac:dyDescent="0.25">
      <c r="B30" s="12" t="s">
        <v>31</v>
      </c>
      <c r="C30" s="7">
        <f>SUM(C31:C39)</f>
        <v>21438404.009999998</v>
      </c>
      <c r="D30" s="7">
        <f t="shared" ref="D30:H30" si="5">SUM(D31:D39)</f>
        <v>1206356.1299999992</v>
      </c>
      <c r="E30" s="25">
        <f t="shared" si="5"/>
        <v>22644760.140000001</v>
      </c>
      <c r="F30" s="7">
        <f t="shared" si="5"/>
        <v>22211667.380000003</v>
      </c>
      <c r="G30" s="7">
        <f t="shared" si="5"/>
        <v>22210969.060000002</v>
      </c>
      <c r="H30" s="25">
        <f t="shared" si="5"/>
        <v>433092.75999999954</v>
      </c>
    </row>
    <row r="31" spans="2:8" x14ac:dyDescent="0.25">
      <c r="B31" s="10" t="s">
        <v>32</v>
      </c>
      <c r="C31" s="22">
        <v>12455278.68</v>
      </c>
      <c r="D31" s="22">
        <v>-8499441.6099999994</v>
      </c>
      <c r="E31" s="26">
        <f t="shared" si="2"/>
        <v>3955837.0700000003</v>
      </c>
      <c r="F31" s="23">
        <v>3854673.66</v>
      </c>
      <c r="G31" s="23">
        <v>3854675.33</v>
      </c>
      <c r="H31" s="30">
        <f t="shared" si="3"/>
        <v>101163.41000000015</v>
      </c>
    </row>
    <row r="32" spans="2:8" x14ac:dyDescent="0.25">
      <c r="B32" s="10" t="s">
        <v>33</v>
      </c>
      <c r="C32" s="22">
        <v>5550000</v>
      </c>
      <c r="D32" s="22">
        <v>-2722499.89</v>
      </c>
      <c r="E32" s="26">
        <f t="shared" si="2"/>
        <v>2827500.11</v>
      </c>
      <c r="F32" s="23">
        <v>2825274.27</v>
      </c>
      <c r="G32" s="23">
        <v>2825274.27</v>
      </c>
      <c r="H32" s="30">
        <f t="shared" si="3"/>
        <v>2225.839999999851</v>
      </c>
    </row>
    <row r="33" spans="2:8" ht="22.8" x14ac:dyDescent="0.25">
      <c r="B33" s="10" t="s">
        <v>34</v>
      </c>
      <c r="C33" s="22">
        <v>2842325.33</v>
      </c>
      <c r="D33" s="22">
        <v>3730821.36</v>
      </c>
      <c r="E33" s="26">
        <f t="shared" si="2"/>
        <v>6573146.6899999995</v>
      </c>
      <c r="F33" s="23">
        <v>6515394.5800000001</v>
      </c>
      <c r="G33" s="23">
        <v>6515394.5800000001</v>
      </c>
      <c r="H33" s="30">
        <f t="shared" si="3"/>
        <v>57752.109999999404</v>
      </c>
    </row>
    <row r="34" spans="2:8" ht="24.6" customHeight="1" x14ac:dyDescent="0.25">
      <c r="B34" s="10" t="s">
        <v>35</v>
      </c>
      <c r="C34" s="22">
        <v>0</v>
      </c>
      <c r="D34" s="22">
        <v>755807.55</v>
      </c>
      <c r="E34" s="26">
        <f t="shared" si="2"/>
        <v>755807.55</v>
      </c>
      <c r="F34" s="23">
        <v>758982.47</v>
      </c>
      <c r="G34" s="23">
        <v>758982.48</v>
      </c>
      <c r="H34" s="30">
        <f t="shared" si="3"/>
        <v>-3174.9199999999255</v>
      </c>
    </row>
    <row r="35" spans="2:8" ht="22.8" x14ac:dyDescent="0.25">
      <c r="B35" s="10" t="s">
        <v>36</v>
      </c>
      <c r="C35" s="22">
        <v>590800</v>
      </c>
      <c r="D35" s="22">
        <v>3528360.46</v>
      </c>
      <c r="E35" s="26">
        <f t="shared" si="2"/>
        <v>4119160.46</v>
      </c>
      <c r="F35" s="23">
        <v>4019403.89</v>
      </c>
      <c r="G35" s="23">
        <v>4018703.89</v>
      </c>
      <c r="H35" s="30">
        <f t="shared" si="3"/>
        <v>99756.569999999832</v>
      </c>
    </row>
    <row r="36" spans="2:8" x14ac:dyDescent="0.25">
      <c r="B36" s="10" t="s">
        <v>37</v>
      </c>
      <c r="C36" s="22">
        <v>0</v>
      </c>
      <c r="D36" s="22">
        <v>531090.92000000004</v>
      </c>
      <c r="E36" s="26">
        <f t="shared" si="2"/>
        <v>531090.92000000004</v>
      </c>
      <c r="F36" s="23">
        <v>531090.92000000004</v>
      </c>
      <c r="G36" s="23">
        <v>531090.92000000004</v>
      </c>
      <c r="H36" s="30">
        <f t="shared" si="3"/>
        <v>0</v>
      </c>
    </row>
    <row r="37" spans="2:8" x14ac:dyDescent="0.25">
      <c r="B37" s="10" t="s">
        <v>38</v>
      </c>
      <c r="C37" s="22">
        <v>0</v>
      </c>
      <c r="D37" s="22">
        <v>2157067.54</v>
      </c>
      <c r="E37" s="26">
        <f t="shared" si="2"/>
        <v>2157067.54</v>
      </c>
      <c r="F37" s="23">
        <v>1981697.93</v>
      </c>
      <c r="G37" s="23">
        <v>1981697.93</v>
      </c>
      <c r="H37" s="30">
        <f t="shared" si="3"/>
        <v>175369.6100000001</v>
      </c>
    </row>
    <row r="38" spans="2:8" x14ac:dyDescent="0.25">
      <c r="B38" s="10" t="s">
        <v>39</v>
      </c>
      <c r="C38" s="22">
        <v>0</v>
      </c>
      <c r="D38" s="22">
        <v>1665171.53</v>
      </c>
      <c r="E38" s="26">
        <f t="shared" si="2"/>
        <v>1665171.53</v>
      </c>
      <c r="F38" s="23">
        <v>1665171.39</v>
      </c>
      <c r="G38" s="23">
        <v>1665171.39</v>
      </c>
      <c r="H38" s="30">
        <f t="shared" si="3"/>
        <v>0.14000000013038516</v>
      </c>
    </row>
    <row r="39" spans="2:8" x14ac:dyDescent="0.25">
      <c r="B39" s="10" t="s">
        <v>40</v>
      </c>
      <c r="C39" s="22">
        <v>0</v>
      </c>
      <c r="D39" s="22">
        <v>59978.27</v>
      </c>
      <c r="E39" s="26">
        <f t="shared" si="2"/>
        <v>59978.27</v>
      </c>
      <c r="F39" s="23">
        <v>59978.27</v>
      </c>
      <c r="G39" s="23">
        <v>59978.27</v>
      </c>
      <c r="H39" s="30">
        <f t="shared" si="3"/>
        <v>0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0</v>
      </c>
      <c r="D50" s="7">
        <f t="shared" ref="D50:H50" si="7">SUM(D51:D59)</f>
        <v>4436700.1399999997</v>
      </c>
      <c r="E50" s="25">
        <f t="shared" si="7"/>
        <v>4436700.1399999997</v>
      </c>
      <c r="F50" s="7">
        <f t="shared" si="7"/>
        <v>859977.71</v>
      </c>
      <c r="G50" s="7">
        <f t="shared" si="7"/>
        <v>859977.71</v>
      </c>
      <c r="H50" s="25">
        <f t="shared" si="7"/>
        <v>3576722.43</v>
      </c>
    </row>
    <row r="51" spans="2:8" x14ac:dyDescent="0.25">
      <c r="B51" s="10" t="s">
        <v>52</v>
      </c>
      <c r="C51" s="22">
        <v>0</v>
      </c>
      <c r="D51" s="22">
        <v>2136819.87</v>
      </c>
      <c r="E51" s="26">
        <f t="shared" si="2"/>
        <v>2136819.87</v>
      </c>
      <c r="F51" s="23">
        <v>136819.87</v>
      </c>
      <c r="G51" s="23">
        <v>136819.87</v>
      </c>
      <c r="H51" s="30">
        <f t="shared" si="3"/>
        <v>2000000</v>
      </c>
    </row>
    <row r="52" spans="2:8" x14ac:dyDescent="0.25">
      <c r="B52" s="10" t="s">
        <v>53</v>
      </c>
      <c r="C52" s="22">
        <v>0</v>
      </c>
      <c r="D52" s="22">
        <v>1764898.39</v>
      </c>
      <c r="E52" s="26">
        <f t="shared" si="2"/>
        <v>1764898.39</v>
      </c>
      <c r="F52" s="23">
        <v>188175.95</v>
      </c>
      <c r="G52" s="23">
        <v>188175.95</v>
      </c>
      <c r="H52" s="30">
        <f t="shared" si="3"/>
        <v>1576722.44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517936.84</v>
      </c>
      <c r="E56" s="26">
        <f t="shared" si="2"/>
        <v>517936.84</v>
      </c>
      <c r="F56" s="23">
        <v>517936.85</v>
      </c>
      <c r="G56" s="23">
        <v>517936.85</v>
      </c>
      <c r="H56" s="30">
        <f t="shared" si="3"/>
        <v>-9.9999999511055648E-3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17045.04</v>
      </c>
      <c r="E59" s="26">
        <f t="shared" si="2"/>
        <v>17045.04</v>
      </c>
      <c r="F59" s="23">
        <v>17045.04</v>
      </c>
      <c r="G59" s="23">
        <v>17045.04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78551355.010000005</v>
      </c>
      <c r="D85" s="15">
        <f t="shared" ref="D85:H85" si="14">SUM(D86,D94,D104,D114,D124,D134,D138,D147,D151)</f>
        <v>2619491.4499999979</v>
      </c>
      <c r="E85" s="27">
        <f t="shared" si="14"/>
        <v>81170846.459999979</v>
      </c>
      <c r="F85" s="15">
        <f t="shared" si="14"/>
        <v>37330410.429999992</v>
      </c>
      <c r="G85" s="15">
        <f t="shared" si="14"/>
        <v>37330410.429999992</v>
      </c>
      <c r="H85" s="27">
        <f t="shared" si="14"/>
        <v>43840436.030000016</v>
      </c>
    </row>
    <row r="86" spans="2:8" x14ac:dyDescent="0.25">
      <c r="B86" s="16" t="s">
        <v>13</v>
      </c>
      <c r="C86" s="7">
        <f>SUM(C87:C93)</f>
        <v>69379367</v>
      </c>
      <c r="D86" s="7">
        <f t="shared" ref="D86:H86" si="15">SUM(D87:D93)</f>
        <v>2625471.5899999975</v>
      </c>
      <c r="E86" s="25">
        <f t="shared" si="15"/>
        <v>72004838.589999989</v>
      </c>
      <c r="F86" s="7">
        <f t="shared" si="15"/>
        <v>33743495.389999993</v>
      </c>
      <c r="G86" s="7">
        <f t="shared" si="15"/>
        <v>33743495.389999993</v>
      </c>
      <c r="H86" s="25">
        <f t="shared" si="15"/>
        <v>38261343.20000001</v>
      </c>
    </row>
    <row r="87" spans="2:8" ht="22.8" x14ac:dyDescent="0.25">
      <c r="B87" s="10" t="s">
        <v>14</v>
      </c>
      <c r="C87" s="22">
        <v>59898159.880000003</v>
      </c>
      <c r="D87" s="22">
        <v>-44361531.380000003</v>
      </c>
      <c r="E87" s="26">
        <f>SUM(C87:D87)</f>
        <v>15536628.5</v>
      </c>
      <c r="F87" s="23">
        <v>7640077.2599999998</v>
      </c>
      <c r="G87" s="23">
        <v>7640077.2599999998</v>
      </c>
      <c r="H87" s="30">
        <f t="shared" ref="H87:H153" si="16">SUM(E87-F87)</f>
        <v>7896551.2400000002</v>
      </c>
    </row>
    <row r="88" spans="2:8" ht="24.6" customHeight="1" x14ac:dyDescent="0.25">
      <c r="B88" s="10" t="s">
        <v>15</v>
      </c>
      <c r="C88" s="22">
        <v>0</v>
      </c>
      <c r="D88" s="22">
        <v>49527093.75</v>
      </c>
      <c r="E88" s="26">
        <f t="shared" ref="E88:E153" si="17">SUM(C88:D88)</f>
        <v>49527093.75</v>
      </c>
      <c r="F88" s="23">
        <v>24315560.93</v>
      </c>
      <c r="G88" s="23">
        <v>24315560.93</v>
      </c>
      <c r="H88" s="30">
        <f>SUM(E88-F88)</f>
        <v>25211532.82</v>
      </c>
    </row>
    <row r="89" spans="2:8" x14ac:dyDescent="0.25">
      <c r="B89" s="10" t="s">
        <v>16</v>
      </c>
      <c r="C89" s="22">
        <v>5712810.4400000004</v>
      </c>
      <c r="D89" s="22">
        <v>-4118171.15</v>
      </c>
      <c r="E89" s="26">
        <f t="shared" si="17"/>
        <v>1594639.2900000005</v>
      </c>
      <c r="F89" s="23">
        <v>97527.97</v>
      </c>
      <c r="G89" s="23">
        <v>97527.97</v>
      </c>
      <c r="H89" s="30">
        <f t="shared" si="16"/>
        <v>1497111.3200000005</v>
      </c>
    </row>
    <row r="90" spans="2:8" x14ac:dyDescent="0.25">
      <c r="B90" s="10" t="s">
        <v>17</v>
      </c>
      <c r="C90" s="22">
        <v>3512630.67</v>
      </c>
      <c r="D90" s="22">
        <v>-2216132.7799999998</v>
      </c>
      <c r="E90" s="26">
        <f t="shared" si="17"/>
        <v>1296497.8900000001</v>
      </c>
      <c r="F90" s="23">
        <v>360392.83</v>
      </c>
      <c r="G90" s="23">
        <v>360392.83</v>
      </c>
      <c r="H90" s="30">
        <f t="shared" si="16"/>
        <v>936105.06</v>
      </c>
    </row>
    <row r="91" spans="2:8" x14ac:dyDescent="0.25">
      <c r="B91" s="10" t="s">
        <v>18</v>
      </c>
      <c r="C91" s="22">
        <v>51984</v>
      </c>
      <c r="D91" s="22">
        <v>173584.46</v>
      </c>
      <c r="E91" s="26">
        <f t="shared" si="17"/>
        <v>225568.46</v>
      </c>
      <c r="F91" s="23">
        <v>82604.509999999995</v>
      </c>
      <c r="G91" s="23">
        <v>82604.509999999995</v>
      </c>
      <c r="H91" s="30">
        <f t="shared" si="16"/>
        <v>142963.95000000001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203782.01</v>
      </c>
      <c r="D93" s="22">
        <v>3620628.69</v>
      </c>
      <c r="E93" s="26">
        <f t="shared" si="17"/>
        <v>3824410.7</v>
      </c>
      <c r="F93" s="32">
        <v>1247331.8899999999</v>
      </c>
      <c r="G93" s="32">
        <v>1247331.8899999999</v>
      </c>
      <c r="H93" s="30">
        <f t="shared" si="16"/>
        <v>2577078.8100000005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319873.52</v>
      </c>
      <c r="E94" s="25">
        <f t="shared" si="18"/>
        <v>319873.52</v>
      </c>
      <c r="F94" s="7">
        <f t="shared" si="18"/>
        <v>180000</v>
      </c>
      <c r="G94" s="7">
        <f t="shared" si="18"/>
        <v>180000</v>
      </c>
      <c r="H94" s="25">
        <f t="shared" si="18"/>
        <v>139873.51999999999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3542.52</v>
      </c>
      <c r="E96" s="26">
        <f t="shared" si="17"/>
        <v>3542.52</v>
      </c>
      <c r="F96" s="23">
        <v>0</v>
      </c>
      <c r="G96" s="23">
        <v>0</v>
      </c>
      <c r="H96" s="30">
        <f t="shared" si="16"/>
        <v>3542.52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316331</v>
      </c>
      <c r="E100" s="26">
        <f t="shared" si="17"/>
        <v>316331</v>
      </c>
      <c r="F100" s="23">
        <v>180000</v>
      </c>
      <c r="G100" s="23">
        <v>180000</v>
      </c>
      <c r="H100" s="30">
        <f t="shared" si="16"/>
        <v>136331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9171988.0099999998</v>
      </c>
      <c r="D104" s="7">
        <f t="shared" ref="D104:H104" si="19">SUM(D105:D113)</f>
        <v>-325853.65999999968</v>
      </c>
      <c r="E104" s="25">
        <f t="shared" si="19"/>
        <v>8846134.3499999996</v>
      </c>
      <c r="F104" s="7">
        <f t="shared" si="19"/>
        <v>3406915.04</v>
      </c>
      <c r="G104" s="7">
        <f t="shared" si="19"/>
        <v>3406915.04</v>
      </c>
      <c r="H104" s="25">
        <f t="shared" si="19"/>
        <v>5439219.3099999996</v>
      </c>
    </row>
    <row r="105" spans="2:18" x14ac:dyDescent="0.25">
      <c r="B105" s="10" t="s">
        <v>32</v>
      </c>
      <c r="C105" s="22">
        <v>7170262.6799999997</v>
      </c>
      <c r="D105" s="22">
        <v>-4165315.73</v>
      </c>
      <c r="E105" s="26">
        <f t="shared" si="17"/>
        <v>3004946.9499999997</v>
      </c>
      <c r="F105" s="23">
        <v>1345362.07</v>
      </c>
      <c r="G105" s="23">
        <v>1345362.07</v>
      </c>
      <c r="H105" s="30">
        <f t="shared" si="16"/>
        <v>1659584.8799999997</v>
      </c>
    </row>
    <row r="106" spans="2:18" x14ac:dyDescent="0.25">
      <c r="B106" s="10" t="s">
        <v>33</v>
      </c>
      <c r="C106" s="22">
        <v>0</v>
      </c>
      <c r="D106" s="22">
        <v>1873017.93</v>
      </c>
      <c r="E106" s="26">
        <f t="shared" si="17"/>
        <v>1873017.93</v>
      </c>
      <c r="F106" s="23">
        <v>924337.32</v>
      </c>
      <c r="G106" s="23">
        <v>924337.32</v>
      </c>
      <c r="H106" s="30">
        <f t="shared" si="16"/>
        <v>948680.61</v>
      </c>
    </row>
    <row r="107" spans="2:18" ht="22.8" x14ac:dyDescent="0.25">
      <c r="B107" s="10" t="s">
        <v>34</v>
      </c>
      <c r="C107" s="22">
        <v>2001725.33</v>
      </c>
      <c r="D107" s="22">
        <v>-952241.51</v>
      </c>
      <c r="E107" s="26">
        <f t="shared" si="17"/>
        <v>1049483.82</v>
      </c>
      <c r="F107" s="23">
        <v>430016.8</v>
      </c>
      <c r="G107" s="23">
        <v>430016.8</v>
      </c>
      <c r="H107" s="30">
        <f t="shared" si="16"/>
        <v>619467.02</v>
      </c>
    </row>
    <row r="108" spans="2:18" x14ac:dyDescent="0.25">
      <c r="B108" s="10" t="s">
        <v>35</v>
      </c>
      <c r="C108" s="22">
        <v>0</v>
      </c>
      <c r="D108" s="32">
        <v>3538</v>
      </c>
      <c r="E108" s="26">
        <f t="shared" si="17"/>
        <v>3538</v>
      </c>
      <c r="F108" s="23">
        <v>3538</v>
      </c>
      <c r="G108" s="23">
        <v>3538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2915147.65</v>
      </c>
      <c r="E109" s="26">
        <f t="shared" si="17"/>
        <v>2915147.65</v>
      </c>
      <c r="F109" s="23">
        <v>703660.85</v>
      </c>
      <c r="G109" s="23">
        <v>703660.85</v>
      </c>
      <c r="H109" s="30">
        <f t="shared" si="16"/>
        <v>2211486.7999999998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192585234.81999999</v>
      </c>
      <c r="D160" s="21">
        <f t="shared" ref="D160:G160" si="28">SUM(D10,D85)</f>
        <v>44627172.640000001</v>
      </c>
      <c r="E160" s="28">
        <f>SUM(E10,E85)</f>
        <v>237212407.45999998</v>
      </c>
      <c r="F160" s="21">
        <f t="shared" si="28"/>
        <v>184822277.17000002</v>
      </c>
      <c r="G160" s="21">
        <f t="shared" si="28"/>
        <v>184821578.84999996</v>
      </c>
      <c r="H160" s="28">
        <f>SUM(H10,H85)</f>
        <v>52390130.290000029</v>
      </c>
    </row>
    <row r="161" spans="2:6" s="31" customFormat="1" x14ac:dyDescent="0.25"/>
    <row r="162" spans="2:6" s="31" customFormat="1" x14ac:dyDescent="0.25"/>
    <row r="163" spans="2:6" s="31" customFormat="1" x14ac:dyDescent="0.25"/>
    <row r="164" spans="2:6" s="31" customFormat="1" x14ac:dyDescent="0.25"/>
    <row r="165" spans="2:6" s="31" customFormat="1" x14ac:dyDescent="0.25">
      <c r="B165" s="33" t="s">
        <v>90</v>
      </c>
      <c r="C165" s="34"/>
      <c r="D165" s="33" t="s">
        <v>91</v>
      </c>
      <c r="E165" s="34"/>
      <c r="F165" s="34" t="s">
        <v>92</v>
      </c>
    </row>
    <row r="166" spans="2:6" s="31" customFormat="1" x14ac:dyDescent="0.25">
      <c r="B166" s="33" t="s">
        <v>93</v>
      </c>
      <c r="C166" s="34"/>
      <c r="D166" s="33" t="s">
        <v>94</v>
      </c>
      <c r="E166" s="34"/>
      <c r="F166" s="34" t="s">
        <v>95</v>
      </c>
    </row>
    <row r="167" spans="2:6" s="31" customFormat="1" x14ac:dyDescent="0.25">
      <c r="B167" s="34"/>
      <c r="C167" s="34"/>
      <c r="D167" s="34"/>
      <c r="E167" s="34"/>
      <c r="F167" s="34"/>
    </row>
    <row r="168" spans="2:6" s="31" customFormat="1" x14ac:dyDescent="0.25"/>
    <row r="169" spans="2:6" s="31" customFormat="1" x14ac:dyDescent="0.25"/>
    <row r="170" spans="2:6" s="31" customFormat="1" x14ac:dyDescent="0.25"/>
    <row r="171" spans="2:6" s="31" customFormat="1" x14ac:dyDescent="0.25"/>
    <row r="172" spans="2:6" s="31" customFormat="1" x14ac:dyDescent="0.25"/>
    <row r="173" spans="2:6" s="31" customFormat="1" x14ac:dyDescent="0.25"/>
    <row r="174" spans="2:6" s="31" customFormat="1" x14ac:dyDescent="0.25"/>
    <row r="175" spans="2:6" s="31" customFormat="1" x14ac:dyDescent="0.25"/>
    <row r="176" spans="2: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67" right="0.23622047244094491" top="0.74803149606299213" bottom="0.74803149606299213" header="0.31496062992125984" footer="0.31496062992125984"/>
  <pageSetup scale="9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2025-02-01T07:41:09Z</cp:lastPrinted>
  <dcterms:created xsi:type="dcterms:W3CDTF">2020-01-08T21:14:59Z</dcterms:created>
  <dcterms:modified xsi:type="dcterms:W3CDTF">2025-02-01T07:41:54Z</dcterms:modified>
</cp:coreProperties>
</file>